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0" yWindow="510" windowWidth="18855" windowHeight="1144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D17" i="1" l="1"/>
  <c r="E17" i="1" s="1"/>
  <c r="D16" i="1"/>
  <c r="E16" i="1" s="1"/>
  <c r="D15" i="1"/>
  <c r="AB11" i="1"/>
  <c r="AA11" i="1"/>
  <c r="Z11" i="1"/>
  <c r="Y11" i="1"/>
  <c r="AB10" i="1"/>
  <c r="AA10" i="1"/>
  <c r="Z10" i="1"/>
  <c r="Y10" i="1"/>
  <c r="AB9" i="1"/>
  <c r="AA9" i="1"/>
  <c r="Z9" i="1"/>
  <c r="Y9" i="1"/>
  <c r="AB8" i="1"/>
  <c r="AA8" i="1"/>
  <c r="Z8" i="1"/>
  <c r="Y8" i="1"/>
  <c r="AB7" i="1"/>
  <c r="AA7" i="1"/>
  <c r="Z7" i="1"/>
  <c r="Y7" i="1"/>
  <c r="AB6" i="1"/>
  <c r="AA6" i="1"/>
  <c r="Z6" i="1"/>
  <c r="Y6" i="1"/>
  <c r="AB5" i="1"/>
  <c r="AA5" i="1"/>
  <c r="Z5" i="1"/>
  <c r="Y5" i="1"/>
  <c r="AB4" i="1"/>
  <c r="AA4" i="1"/>
  <c r="Z4" i="1"/>
  <c r="Y4" i="1"/>
  <c r="AB3" i="1"/>
  <c r="AA3" i="1"/>
  <c r="Z3" i="1"/>
  <c r="Y3" i="1"/>
  <c r="AB2" i="1"/>
  <c r="D18" i="1" s="1"/>
  <c r="E18" i="1" s="1"/>
  <c r="AA2" i="1"/>
  <c r="Z2" i="1"/>
  <c r="Y2" i="1"/>
</calcChain>
</file>

<file path=xl/sharedStrings.xml><?xml version="1.0" encoding="utf-8"?>
<sst xmlns="http://schemas.openxmlformats.org/spreadsheetml/2006/main" count="72" uniqueCount="54">
  <si>
    <t>Место</t>
  </si>
  <si>
    <t>Район</t>
  </si>
  <si>
    <t>Образовательное учреждение</t>
  </si>
  <si>
    <t>Ссылка на сайт
 образовательного учреждения</t>
  </si>
  <si>
    <t>Наличие сайта у ОУ</t>
  </si>
  <si>
    <t>1.о дате создания образовательного учреждения;</t>
  </si>
  <si>
    <t>2.о структуре образовательного учреждения;</t>
  </si>
  <si>
    <t>3.о реализуемых основных и дополнительных образовательных программах</t>
  </si>
  <si>
    <t>4.о персональном составе педагогических работников с указанием уровня образования и квалификации;</t>
  </si>
  <si>
    <t>5.о материально-техническом обеспечении и об оснащенности образовательного процесса ;</t>
  </si>
  <si>
    <t>6.об электронных образовательных ресурсах, доступ к которым обеспечивается обучающимся;</t>
  </si>
  <si>
    <t>7.о поступлении и расходовании финансовых и материальных средств по итогам финансового года;</t>
  </si>
  <si>
    <t>8.документа, подтверждающего наличие лицензии на осуществление образовательной деятельности (с приложениями);</t>
  </si>
  <si>
    <t>9.свидетельства о государственной аккредитации (с приложениями);</t>
  </si>
  <si>
    <t>10.плана финансово-хозяйственной деятельности или бюджетной сметы образовательного учреждения;</t>
  </si>
  <si>
    <t>11.отчет о результатах самообследования (публичный отчет);</t>
  </si>
  <si>
    <t>12.наличие информации для родителей о порядке приема обучающихся в образовательное учреждение;</t>
  </si>
  <si>
    <t>13.наличие информации о достижениях образовательного учреждения, сотрудников и обучающихся образовательного учреждения;</t>
  </si>
  <si>
    <t>14.наличие истории образовательного учреждения.</t>
  </si>
  <si>
    <t>15.соблюдение правил русского языка;</t>
  </si>
  <si>
    <t>16.удобство в навигации по сайту;</t>
  </si>
  <si>
    <t>17.работоспособность ссылок;</t>
  </si>
  <si>
    <t>18.наличие контактной информации, форм обратной связи;</t>
  </si>
  <si>
    <t>19.актуальность размещенной информации.</t>
  </si>
  <si>
    <t>Всего баллов по критериям</t>
  </si>
  <si>
    <t>Средний балл по критериям</t>
  </si>
  <si>
    <t>Количество полей, предусмотренных законом об образовании</t>
  </si>
  <si>
    <t>% соответствия требованиям закона</t>
  </si>
  <si>
    <t>город Тулун</t>
  </si>
  <si>
    <t>МОУ средняя общеобразовательная школа №20</t>
  </si>
  <si>
    <t>http://sosh20.tulunr.ru/</t>
  </si>
  <si>
    <t>Есть</t>
  </si>
  <si>
    <t>МОУ Центр образования</t>
  </si>
  <si>
    <t>http://co.tulunr.ru/</t>
  </si>
  <si>
    <t>МОУ средняя общеобразовательная школа №4</t>
  </si>
  <si>
    <t>http://sosh4.tulunr.ru</t>
  </si>
  <si>
    <t>МОУ Гимназия</t>
  </si>
  <si>
    <t>http://gimn.tulunr.ru/</t>
  </si>
  <si>
    <t>МОУ средняя общеобразовательная школа №2</t>
  </si>
  <si>
    <t>http://sosh2.tulunr.ru/</t>
  </si>
  <si>
    <t>МОУ средняя общеобразовательная школа №25</t>
  </si>
  <si>
    <t>http://sosh25.tulunr.ru/</t>
  </si>
  <si>
    <t>МОУ средняя общеобразовательная школа №6</t>
  </si>
  <si>
    <t>sosh6.tulunr.ru</t>
  </si>
  <si>
    <t>МОУ средняя общеобразовательная школа №7</t>
  </si>
  <si>
    <t>sosh7.tulunr.ru</t>
  </si>
  <si>
    <t>МОУ средняя общеобразовательная школа №1</t>
  </si>
  <si>
    <t>http://pervograd.ucoz.ru/</t>
  </si>
  <si>
    <t>МОУ средняя общеобразовательная школа №19</t>
  </si>
  <si>
    <t>http://sosh19.tulunr.ru/</t>
  </si>
  <si>
    <t>Всего ОУ</t>
  </si>
  <si>
    <t>Указано наличие сайта</t>
  </si>
  <si>
    <t>Выполнили хотя бы одно требование</t>
  </si>
  <si>
    <t>Выполнены все требования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</si>
</sst>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Arial"/>
    </font>
    <font>
      <sz val="11"/>
      <color rgb="FF000000"/>
      <name val="Calibri"/>
    </font>
    <font>
      <sz val="10"/>
      <color rgb="FF000000"/>
      <name val="Arial"/>
    </font>
    <font>
      <sz val="10"/>
      <color rgb="FF000000"/>
      <name val="Arial"/>
    </font>
    <font>
      <sz val="10"/>
      <color rgb="FF000000"/>
      <name val="Arial"/>
    </font>
    <font>
      <sz val="10"/>
      <color rgb="FF000000"/>
      <name val="Arial"/>
    </font>
    <font>
      <sz val="11"/>
      <color rgb="FF000000"/>
      <name val="Calibri"/>
    </font>
    <font>
      <sz val="10"/>
      <color rgb="FF000000"/>
      <name val="Arial"/>
    </font>
    <font>
      <sz val="10"/>
      <color rgb="FF000000"/>
      <name val="Arial"/>
    </font>
  </fonts>
  <fills count="2">
    <fill>
      <patternFill patternType="none"/>
    </fill>
    <fill>
      <patternFill patternType="gray125"/>
    </fill>
  </fills>
  <borders count="15">
    <border>
      <left/>
      <right/>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s>
  <cellStyleXfs count="1">
    <xf numFmtId="0" fontId="0" fillId="0" borderId="0"/>
  </cellStyleXfs>
  <cellXfs count="15">
    <xf numFmtId="0" fontId="0" fillId="0" borderId="0" xfId="0" applyAlignment="1">
      <alignment wrapText="1"/>
    </xf>
    <xf numFmtId="0" fontId="0" fillId="0" borderId="2" xfId="0" applyBorder="1" applyAlignment="1">
      <alignment wrapText="1"/>
    </xf>
    <xf numFmtId="0" fontId="1" fillId="0" borderId="3" xfId="0" applyFont="1" applyBorder="1" applyAlignment="1">
      <alignment horizontal="center" wrapText="1"/>
    </xf>
    <xf numFmtId="0" fontId="4" fillId="0" borderId="6" xfId="0" applyFont="1" applyBorder="1" applyAlignment="1">
      <alignment horizontal="center" wrapText="1"/>
    </xf>
    <xf numFmtId="0" fontId="0" fillId="0" borderId="8" xfId="0" applyBorder="1" applyAlignment="1">
      <alignment wrapText="1"/>
    </xf>
    <xf numFmtId="0" fontId="5" fillId="0" borderId="9" xfId="0" applyFont="1" applyBorder="1" applyAlignment="1">
      <alignment horizontal="left" wrapText="1"/>
    </xf>
    <xf numFmtId="0" fontId="6" fillId="0" borderId="10" xfId="0" applyFont="1" applyBorder="1" applyAlignment="1">
      <alignment horizontal="left" vertical="center" wrapText="1"/>
    </xf>
    <xf numFmtId="0" fontId="7" fillId="0" borderId="11" xfId="0" applyFont="1" applyBorder="1"/>
    <xf numFmtId="0" fontId="8" fillId="0" borderId="12" xfId="0" applyFont="1" applyBorder="1" applyAlignment="1">
      <alignment horizontal="center"/>
    </xf>
    <xf numFmtId="0" fontId="0" fillId="0" borderId="13" xfId="0" applyBorder="1" applyAlignment="1">
      <alignment wrapText="1"/>
    </xf>
    <xf numFmtId="0" fontId="0" fillId="0" borderId="14" xfId="0" applyBorder="1" applyAlignment="1">
      <alignment wrapText="1"/>
    </xf>
    <xf numFmtId="0" fontId="3" fillId="0" borderId="5" xfId="0" applyFont="1" applyBorder="1" applyAlignment="1">
      <alignment horizontal="left"/>
    </xf>
    <xf numFmtId="0" fontId="0" fillId="0" borderId="7" xfId="0" applyBorder="1" applyAlignment="1">
      <alignment wrapText="1"/>
    </xf>
    <xf numFmtId="0" fontId="2" fillId="0" borderId="4" xfId="0" applyFont="1" applyBorder="1" applyAlignment="1">
      <alignment horizontal="center"/>
    </xf>
    <xf numFmtId="0" fontId="0" fillId="0" borderId="1" xfId="0" applyBorder="1" applyAlignment="1">
      <alignment wrapText="1"/>
    </xf>
  </cellXfs>
  <cellStyles count="1">
    <cellStyle name="Обычный" xfId="0" builtinId="0"/>
  </cellStyles>
  <dxfs count="3">
    <dxf>
      <fill>
        <patternFill patternType="solid">
          <bgColor rgb="FFF1C232"/>
        </patternFill>
      </fill>
    </dxf>
    <dxf>
      <fill>
        <patternFill patternType="solid">
          <bgColor rgb="FFFF00FF"/>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zoomScale="60" zoomScaleNormal="60" workbookViewId="0"/>
  </sheetViews>
  <sheetFormatPr defaultColWidth="11.5703125" defaultRowHeight="12" customHeight="1" x14ac:dyDescent="0.2"/>
  <cols>
    <col min="4" max="4" width="12.7109375" customWidth="1"/>
  </cols>
  <sheetData>
    <row r="1" spans="1:28" ht="156.75" customHeight="1"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row>
    <row r="2" spans="1:28" ht="60" customHeight="1" x14ac:dyDescent="0.2">
      <c r="A2" s="3">
        <v>68</v>
      </c>
      <c r="B2" s="6" t="s">
        <v>28</v>
      </c>
      <c r="C2" s="5" t="s">
        <v>29</v>
      </c>
      <c r="D2" s="5" t="s">
        <v>30</v>
      </c>
      <c r="E2" s="3" t="s">
        <v>31</v>
      </c>
      <c r="F2" s="3">
        <v>2</v>
      </c>
      <c r="G2" s="3">
        <v>0</v>
      </c>
      <c r="H2" s="3">
        <v>0</v>
      </c>
      <c r="I2" s="3">
        <v>0</v>
      </c>
      <c r="J2" s="3">
        <v>1</v>
      </c>
      <c r="K2" s="3">
        <v>3</v>
      </c>
      <c r="L2" s="3">
        <v>0</v>
      </c>
      <c r="M2" s="3">
        <v>2</v>
      </c>
      <c r="N2" s="3">
        <v>3</v>
      </c>
      <c r="O2" s="3">
        <v>0</v>
      </c>
      <c r="P2" s="3">
        <v>0</v>
      </c>
      <c r="Q2" s="3">
        <v>0</v>
      </c>
      <c r="R2" s="3">
        <v>0</v>
      </c>
      <c r="S2" s="3">
        <v>2</v>
      </c>
      <c r="T2" s="3">
        <v>3</v>
      </c>
      <c r="U2" s="3">
        <v>1</v>
      </c>
      <c r="V2" s="3">
        <v>3</v>
      </c>
      <c r="W2" s="3">
        <v>1</v>
      </c>
      <c r="X2" s="3">
        <v>3</v>
      </c>
      <c r="Y2" s="3">
        <f t="shared" ref="Y2:Y11" si="0">SUM(F2:X2)</f>
        <v>24</v>
      </c>
      <c r="Z2" s="3">
        <f t="shared" ref="Z2:Z11" si="1">Y2/19</f>
        <v>1.263157894736842</v>
      </c>
      <c r="AA2" s="8">
        <f t="shared" ref="AA2:AA11" si="2">COUNTIF(F2:P2,"&lt;&gt;0")</f>
        <v>5</v>
      </c>
      <c r="AB2" s="8">
        <f t="shared" ref="AB2:AB11" si="3">(100*AA2)/11</f>
        <v>45.454545454545453</v>
      </c>
    </row>
    <row r="3" spans="1:28" ht="24" customHeight="1" x14ac:dyDescent="0.2">
      <c r="A3" s="3">
        <v>89</v>
      </c>
      <c r="B3" s="6" t="s">
        <v>28</v>
      </c>
      <c r="C3" s="5" t="s">
        <v>32</v>
      </c>
      <c r="D3" s="5" t="s">
        <v>33</v>
      </c>
      <c r="E3" s="3" t="s">
        <v>31</v>
      </c>
      <c r="F3" s="3">
        <v>0</v>
      </c>
      <c r="G3" s="3">
        <v>0</v>
      </c>
      <c r="H3" s="3">
        <v>0</v>
      </c>
      <c r="I3" s="3">
        <v>0</v>
      </c>
      <c r="J3" s="3">
        <v>1</v>
      </c>
      <c r="K3" s="3">
        <v>3</v>
      </c>
      <c r="L3" s="3">
        <v>0</v>
      </c>
      <c r="M3" s="3">
        <v>3</v>
      </c>
      <c r="N3" s="3">
        <v>3</v>
      </c>
      <c r="O3" s="3">
        <v>0</v>
      </c>
      <c r="P3" s="3">
        <v>3</v>
      </c>
      <c r="Q3" s="3">
        <v>0</v>
      </c>
      <c r="R3" s="3">
        <v>0</v>
      </c>
      <c r="S3" s="3">
        <v>1</v>
      </c>
      <c r="T3" s="3">
        <v>3</v>
      </c>
      <c r="U3" s="3">
        <v>3</v>
      </c>
      <c r="V3" s="3">
        <v>3</v>
      </c>
      <c r="W3" s="3">
        <v>1</v>
      </c>
      <c r="X3" s="3">
        <v>3</v>
      </c>
      <c r="Y3" s="3">
        <f t="shared" si="0"/>
        <v>27</v>
      </c>
      <c r="Z3" s="3">
        <f t="shared" si="1"/>
        <v>1.4210526315789473</v>
      </c>
      <c r="AA3" s="8">
        <f t="shared" si="2"/>
        <v>5</v>
      </c>
      <c r="AB3" s="8">
        <f t="shared" si="3"/>
        <v>45.454545454545453</v>
      </c>
    </row>
    <row r="4" spans="1:28" ht="60" customHeight="1" x14ac:dyDescent="0.2">
      <c r="A4" s="3">
        <v>117</v>
      </c>
      <c r="B4" s="6" t="s">
        <v>28</v>
      </c>
      <c r="C4" s="5" t="s">
        <v>34</v>
      </c>
      <c r="D4" s="5" t="s">
        <v>35</v>
      </c>
      <c r="E4" s="3" t="s">
        <v>31</v>
      </c>
      <c r="F4" s="3">
        <v>3</v>
      </c>
      <c r="G4" s="3">
        <v>2</v>
      </c>
      <c r="H4" s="3">
        <v>1</v>
      </c>
      <c r="I4" s="3">
        <v>1</v>
      </c>
      <c r="J4" s="3">
        <v>2</v>
      </c>
      <c r="K4" s="3">
        <v>3</v>
      </c>
      <c r="L4" s="3">
        <v>3</v>
      </c>
      <c r="M4" s="3">
        <v>3</v>
      </c>
      <c r="N4" s="3">
        <v>3</v>
      </c>
      <c r="O4" s="3">
        <v>3</v>
      </c>
      <c r="P4" s="3">
        <v>3</v>
      </c>
      <c r="Q4" s="3">
        <v>3</v>
      </c>
      <c r="R4" s="3">
        <v>0</v>
      </c>
      <c r="S4" s="3">
        <v>2</v>
      </c>
      <c r="T4" s="3">
        <v>3</v>
      </c>
      <c r="U4" s="3">
        <v>1</v>
      </c>
      <c r="V4" s="3">
        <v>3</v>
      </c>
      <c r="W4" s="3">
        <v>2</v>
      </c>
      <c r="X4" s="3">
        <v>3</v>
      </c>
      <c r="Y4" s="3">
        <f t="shared" si="0"/>
        <v>44</v>
      </c>
      <c r="Z4" s="3">
        <f t="shared" si="1"/>
        <v>2.3157894736842106</v>
      </c>
      <c r="AA4" s="8">
        <f t="shared" si="2"/>
        <v>11</v>
      </c>
      <c r="AB4" s="8">
        <f t="shared" si="3"/>
        <v>100</v>
      </c>
    </row>
    <row r="5" spans="1:28" ht="36" customHeight="1" x14ac:dyDescent="0.2">
      <c r="A5" s="3">
        <v>205</v>
      </c>
      <c r="B5" s="6" t="s">
        <v>28</v>
      </c>
      <c r="C5" s="5" t="s">
        <v>36</v>
      </c>
      <c r="D5" s="5" t="s">
        <v>37</v>
      </c>
      <c r="E5" s="3" t="s">
        <v>31</v>
      </c>
      <c r="F5" s="3">
        <v>0</v>
      </c>
      <c r="G5" s="3">
        <v>0</v>
      </c>
      <c r="H5" s="3">
        <v>0</v>
      </c>
      <c r="I5" s="3">
        <v>0</v>
      </c>
      <c r="J5" s="3">
        <v>0</v>
      </c>
      <c r="K5" s="3">
        <v>0</v>
      </c>
      <c r="L5" s="3">
        <v>0</v>
      </c>
      <c r="M5" s="3">
        <v>0</v>
      </c>
      <c r="N5" s="3">
        <v>0</v>
      </c>
      <c r="O5" s="3">
        <v>0</v>
      </c>
      <c r="P5" s="3">
        <v>0</v>
      </c>
      <c r="Q5" s="3">
        <v>0</v>
      </c>
      <c r="R5" s="3">
        <v>0</v>
      </c>
      <c r="S5" s="3">
        <v>0</v>
      </c>
      <c r="T5" s="3">
        <v>0</v>
      </c>
      <c r="U5" s="3">
        <v>0</v>
      </c>
      <c r="V5" s="3">
        <v>0</v>
      </c>
      <c r="W5" s="3">
        <v>0</v>
      </c>
      <c r="X5" s="3">
        <v>0</v>
      </c>
      <c r="Y5" s="3">
        <f t="shared" si="0"/>
        <v>0</v>
      </c>
      <c r="Z5" s="3">
        <f t="shared" si="1"/>
        <v>0</v>
      </c>
      <c r="AA5" s="8">
        <f t="shared" si="2"/>
        <v>0</v>
      </c>
      <c r="AB5" s="8">
        <f t="shared" si="3"/>
        <v>0</v>
      </c>
    </row>
    <row r="6" spans="1:28" ht="96" customHeight="1" x14ac:dyDescent="0.2">
      <c r="A6" s="3">
        <v>218</v>
      </c>
      <c r="B6" s="6" t="s">
        <v>28</v>
      </c>
      <c r="C6" s="5" t="s">
        <v>38</v>
      </c>
      <c r="D6" s="5" t="s">
        <v>39</v>
      </c>
      <c r="E6" s="3" t="s">
        <v>31</v>
      </c>
      <c r="F6" s="3">
        <v>2</v>
      </c>
      <c r="G6" s="3">
        <v>0</v>
      </c>
      <c r="H6" s="3">
        <v>0</v>
      </c>
      <c r="I6" s="3">
        <v>1</v>
      </c>
      <c r="J6" s="3">
        <v>1</v>
      </c>
      <c r="K6" s="3">
        <v>0</v>
      </c>
      <c r="L6" s="3">
        <v>0</v>
      </c>
      <c r="M6" s="3">
        <v>0</v>
      </c>
      <c r="N6" s="3">
        <v>0</v>
      </c>
      <c r="O6" s="3">
        <v>0</v>
      </c>
      <c r="P6" s="3">
        <v>0</v>
      </c>
      <c r="Q6" s="3">
        <v>0</v>
      </c>
      <c r="R6" s="3">
        <v>0</v>
      </c>
      <c r="S6" s="3">
        <v>2</v>
      </c>
      <c r="T6" s="3">
        <v>3</v>
      </c>
      <c r="U6" s="3">
        <v>0</v>
      </c>
      <c r="V6" s="3">
        <v>3</v>
      </c>
      <c r="W6" s="3">
        <v>0</v>
      </c>
      <c r="X6" s="3">
        <v>1</v>
      </c>
      <c r="Y6" s="3">
        <f t="shared" si="0"/>
        <v>13</v>
      </c>
      <c r="Z6" s="3">
        <f t="shared" si="1"/>
        <v>0.68421052631578949</v>
      </c>
      <c r="AA6" s="8">
        <f t="shared" si="2"/>
        <v>3</v>
      </c>
      <c r="AB6" s="8">
        <f t="shared" si="3"/>
        <v>27.272727272727273</v>
      </c>
    </row>
    <row r="7" spans="1:28" ht="60" customHeight="1" x14ac:dyDescent="0.2">
      <c r="A7" s="3">
        <v>285</v>
      </c>
      <c r="B7" s="6" t="s">
        <v>28</v>
      </c>
      <c r="C7" s="5" t="s">
        <v>40</v>
      </c>
      <c r="D7" s="5" t="s">
        <v>41</v>
      </c>
      <c r="E7" s="3" t="s">
        <v>31</v>
      </c>
      <c r="F7" s="3">
        <v>3</v>
      </c>
      <c r="G7" s="3">
        <v>3</v>
      </c>
      <c r="H7" s="3">
        <v>1</v>
      </c>
      <c r="I7" s="3">
        <v>2</v>
      </c>
      <c r="J7" s="3">
        <v>2</v>
      </c>
      <c r="K7" s="3">
        <v>3</v>
      </c>
      <c r="L7" s="3">
        <v>0</v>
      </c>
      <c r="M7" s="3">
        <v>3</v>
      </c>
      <c r="N7" s="3">
        <v>3</v>
      </c>
      <c r="O7" s="3">
        <v>3</v>
      </c>
      <c r="P7" s="3">
        <v>3</v>
      </c>
      <c r="Q7" s="3">
        <v>2</v>
      </c>
      <c r="R7" s="3">
        <v>0</v>
      </c>
      <c r="S7" s="3">
        <v>2</v>
      </c>
      <c r="T7" s="3">
        <v>3</v>
      </c>
      <c r="U7" s="3">
        <v>3</v>
      </c>
      <c r="V7" s="3">
        <v>3</v>
      </c>
      <c r="W7" s="3">
        <v>2</v>
      </c>
      <c r="X7" s="3">
        <v>3</v>
      </c>
      <c r="Y7" s="3">
        <f t="shared" si="0"/>
        <v>44</v>
      </c>
      <c r="Z7" s="3">
        <f t="shared" si="1"/>
        <v>2.3157894736842106</v>
      </c>
      <c r="AA7" s="8">
        <f t="shared" si="2"/>
        <v>10</v>
      </c>
      <c r="AB7" s="8">
        <f t="shared" si="3"/>
        <v>90.909090909090907</v>
      </c>
    </row>
    <row r="8" spans="1:28" ht="60" customHeight="1" x14ac:dyDescent="0.2">
      <c r="A8" s="3">
        <v>303</v>
      </c>
      <c r="B8" s="6" t="s">
        <v>28</v>
      </c>
      <c r="C8" s="5" t="s">
        <v>42</v>
      </c>
      <c r="D8" s="5" t="s">
        <v>43</v>
      </c>
      <c r="E8" s="3" t="s">
        <v>31</v>
      </c>
      <c r="F8" s="3">
        <v>0</v>
      </c>
      <c r="G8" s="3">
        <v>0</v>
      </c>
      <c r="H8" s="3">
        <v>1</v>
      </c>
      <c r="I8" s="3">
        <v>0</v>
      </c>
      <c r="J8" s="3">
        <v>0</v>
      </c>
      <c r="K8" s="3">
        <v>1</v>
      </c>
      <c r="L8" s="3">
        <v>0</v>
      </c>
      <c r="M8" s="3">
        <v>0</v>
      </c>
      <c r="N8" s="3">
        <v>0</v>
      </c>
      <c r="O8" s="3">
        <v>2</v>
      </c>
      <c r="P8" s="3">
        <v>1</v>
      </c>
      <c r="Q8" s="3">
        <v>0</v>
      </c>
      <c r="R8" s="3">
        <v>0</v>
      </c>
      <c r="S8" s="3">
        <v>0</v>
      </c>
      <c r="T8" s="3">
        <v>3</v>
      </c>
      <c r="U8" s="3">
        <v>2</v>
      </c>
      <c r="V8" s="3">
        <v>1</v>
      </c>
      <c r="W8" s="3">
        <v>0</v>
      </c>
      <c r="X8" s="3">
        <v>2</v>
      </c>
      <c r="Y8" s="3">
        <f t="shared" si="0"/>
        <v>13</v>
      </c>
      <c r="Z8" s="3">
        <f t="shared" si="1"/>
        <v>0.68421052631578949</v>
      </c>
      <c r="AA8" s="8">
        <f t="shared" si="2"/>
        <v>4</v>
      </c>
      <c r="AB8" s="8">
        <f t="shared" si="3"/>
        <v>36.363636363636367</v>
      </c>
    </row>
    <row r="9" spans="1:28" ht="60" customHeight="1" x14ac:dyDescent="0.2">
      <c r="A9" s="3">
        <v>319</v>
      </c>
      <c r="B9" s="6" t="s">
        <v>28</v>
      </c>
      <c r="C9" s="5" t="s">
        <v>44</v>
      </c>
      <c r="D9" s="5" t="s">
        <v>45</v>
      </c>
      <c r="E9" s="3" t="s">
        <v>31</v>
      </c>
      <c r="F9" s="3">
        <v>2</v>
      </c>
      <c r="G9" s="3">
        <v>0</v>
      </c>
      <c r="H9" s="3">
        <v>2</v>
      </c>
      <c r="I9" s="3">
        <v>2</v>
      </c>
      <c r="J9" s="3">
        <v>2</v>
      </c>
      <c r="K9" s="3">
        <v>2</v>
      </c>
      <c r="L9" s="3">
        <v>0</v>
      </c>
      <c r="M9" s="3">
        <v>0</v>
      </c>
      <c r="N9" s="3">
        <v>2</v>
      </c>
      <c r="O9" s="3">
        <v>0</v>
      </c>
      <c r="P9" s="3">
        <v>0</v>
      </c>
      <c r="Q9" s="3">
        <v>0</v>
      </c>
      <c r="R9" s="3">
        <v>0</v>
      </c>
      <c r="S9" s="3">
        <v>2</v>
      </c>
      <c r="T9" s="3">
        <v>3</v>
      </c>
      <c r="U9" s="3">
        <v>1</v>
      </c>
      <c r="V9" s="3">
        <v>3</v>
      </c>
      <c r="W9" s="3">
        <v>0</v>
      </c>
      <c r="X9" s="3">
        <v>3</v>
      </c>
      <c r="Y9" s="3">
        <f t="shared" si="0"/>
        <v>24</v>
      </c>
      <c r="Z9" s="3">
        <f t="shared" si="1"/>
        <v>1.263157894736842</v>
      </c>
      <c r="AA9" s="8">
        <f t="shared" si="2"/>
        <v>6</v>
      </c>
      <c r="AB9" s="8">
        <f t="shared" si="3"/>
        <v>54.545454545454547</v>
      </c>
    </row>
    <row r="10" spans="1:28" ht="60" customHeight="1" x14ac:dyDescent="0.2">
      <c r="A10" s="3">
        <v>341</v>
      </c>
      <c r="B10" s="6" t="s">
        <v>28</v>
      </c>
      <c r="C10" s="5" t="s">
        <v>46</v>
      </c>
      <c r="D10" s="5" t="s">
        <v>47</v>
      </c>
      <c r="E10" s="3" t="s">
        <v>31</v>
      </c>
      <c r="F10" s="3">
        <v>3</v>
      </c>
      <c r="G10" s="3">
        <v>0</v>
      </c>
      <c r="H10" s="3">
        <v>3</v>
      </c>
      <c r="I10" s="3">
        <v>2</v>
      </c>
      <c r="J10" s="3">
        <v>1</v>
      </c>
      <c r="K10" s="3">
        <v>0</v>
      </c>
      <c r="L10" s="3">
        <v>0</v>
      </c>
      <c r="M10" s="3">
        <v>2</v>
      </c>
      <c r="N10" s="3">
        <v>2</v>
      </c>
      <c r="O10" s="3">
        <v>2</v>
      </c>
      <c r="P10" s="3">
        <v>3</v>
      </c>
      <c r="Q10" s="3">
        <v>0</v>
      </c>
      <c r="R10" s="3">
        <v>0</v>
      </c>
      <c r="S10" s="3">
        <v>3</v>
      </c>
      <c r="T10" s="3">
        <v>3</v>
      </c>
      <c r="U10" s="3">
        <v>2</v>
      </c>
      <c r="V10" s="3">
        <v>3</v>
      </c>
      <c r="W10" s="3">
        <v>3</v>
      </c>
      <c r="X10" s="3">
        <v>3</v>
      </c>
      <c r="Y10" s="3">
        <f t="shared" si="0"/>
        <v>35</v>
      </c>
      <c r="Z10" s="3">
        <f t="shared" si="1"/>
        <v>1.8421052631578947</v>
      </c>
      <c r="AA10" s="8">
        <f t="shared" si="2"/>
        <v>8</v>
      </c>
      <c r="AB10" s="8">
        <f t="shared" si="3"/>
        <v>72.727272727272734</v>
      </c>
    </row>
    <row r="11" spans="1:28" ht="60" customHeight="1" x14ac:dyDescent="0.2">
      <c r="A11" s="3">
        <v>387</v>
      </c>
      <c r="B11" s="6" t="s">
        <v>28</v>
      </c>
      <c r="C11" s="5" t="s">
        <v>48</v>
      </c>
      <c r="D11" s="5" t="s">
        <v>49</v>
      </c>
      <c r="E11" s="3" t="s">
        <v>31</v>
      </c>
      <c r="F11" s="3">
        <v>3</v>
      </c>
      <c r="G11" s="3">
        <v>0</v>
      </c>
      <c r="H11" s="3">
        <v>0</v>
      </c>
      <c r="I11" s="3">
        <v>0</v>
      </c>
      <c r="J11" s="3">
        <v>0</v>
      </c>
      <c r="K11" s="3">
        <v>0</v>
      </c>
      <c r="L11" s="3">
        <v>0</v>
      </c>
      <c r="M11" s="3">
        <v>3</v>
      </c>
      <c r="N11" s="3">
        <v>3</v>
      </c>
      <c r="O11" s="3">
        <v>0</v>
      </c>
      <c r="P11" s="3">
        <v>0</v>
      </c>
      <c r="Q11" s="3">
        <v>0</v>
      </c>
      <c r="R11" s="3">
        <v>0</v>
      </c>
      <c r="S11" s="3">
        <v>2</v>
      </c>
      <c r="T11" s="3">
        <v>3</v>
      </c>
      <c r="U11" s="3">
        <v>2</v>
      </c>
      <c r="V11" s="3">
        <v>1</v>
      </c>
      <c r="W11" s="3">
        <v>0</v>
      </c>
      <c r="X11" s="3">
        <v>3</v>
      </c>
      <c r="Y11" s="3">
        <f t="shared" si="0"/>
        <v>20</v>
      </c>
      <c r="Z11" s="3">
        <f t="shared" si="1"/>
        <v>1.0526315789473684</v>
      </c>
      <c r="AA11" s="8">
        <f t="shared" si="2"/>
        <v>3</v>
      </c>
      <c r="AB11" s="8">
        <f t="shared" si="3"/>
        <v>27.272727272727273</v>
      </c>
    </row>
    <row r="12" spans="1:28" ht="12.75"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4" spans="1:28" ht="12.75" x14ac:dyDescent="0.2">
      <c r="B14" s="9"/>
      <c r="C14" s="9"/>
      <c r="D14" s="9"/>
      <c r="E14" s="9"/>
    </row>
    <row r="15" spans="1:28" ht="12.75" x14ac:dyDescent="0.2">
      <c r="A15" s="4"/>
      <c r="B15" s="11" t="s">
        <v>50</v>
      </c>
      <c r="C15" s="12"/>
      <c r="D15" s="13">
        <f>COUNTA(B2:B11)</f>
        <v>10</v>
      </c>
      <c r="E15" s="14"/>
    </row>
    <row r="16" spans="1:28" ht="12.75" x14ac:dyDescent="0.2">
      <c r="A16" s="4"/>
      <c r="B16" s="11" t="s">
        <v>51</v>
      </c>
      <c r="C16" s="12"/>
      <c r="D16" s="7">
        <f>COUNTIF(E2:E11,"Есть")</f>
        <v>10</v>
      </c>
      <c r="E16" s="7">
        <f>(100*D16)/D15</f>
        <v>100</v>
      </c>
      <c r="F16" s="10"/>
    </row>
    <row r="17" spans="1:6" ht="12.75" x14ac:dyDescent="0.2">
      <c r="A17" s="4"/>
      <c r="B17" s="11" t="s">
        <v>52</v>
      </c>
      <c r="C17" s="12"/>
      <c r="D17" s="7">
        <f>COUNTIF(AA2:AA11,"&lt;&gt;0")</f>
        <v>9</v>
      </c>
      <c r="E17" s="7">
        <f>(100*D17)/D15</f>
        <v>90</v>
      </c>
      <c r="F17" s="10"/>
    </row>
    <row r="18" spans="1:6" ht="12.75" x14ac:dyDescent="0.2">
      <c r="A18" s="4"/>
      <c r="B18" s="11" t="s">
        <v>53</v>
      </c>
      <c r="C18" s="12"/>
      <c r="D18" s="7">
        <f>COUNTIF(AB2:AB11,"=100")</f>
        <v>1</v>
      </c>
      <c r="E18" s="7">
        <f>(100*D18)/D15</f>
        <v>10</v>
      </c>
      <c r="F18" s="10"/>
    </row>
    <row r="19" spans="1:6" ht="12.75" x14ac:dyDescent="0.2">
      <c r="B19" s="1"/>
      <c r="C19" s="1"/>
      <c r="D19" s="1"/>
      <c r="E19" s="1"/>
    </row>
  </sheetData>
  <mergeCells count="5">
    <mergeCell ref="B15:C15"/>
    <mergeCell ref="D15:E15"/>
    <mergeCell ref="B16:C16"/>
    <mergeCell ref="B17:C17"/>
    <mergeCell ref="B18:C18"/>
  </mergeCells>
  <conditionalFormatting sqref="F2 G2 H2 I2 J2 K2 L2 M2 N2 O2 P2 Q2 R2 S2 T2 U2 V2 W2 X2 F3 G3 H3 I3 J3 K3 L3 M3 N3 O3 P3 Q3 R3 S3 T3 U3 V3 W3 X3 F4 G4 H4 I4 J4 K4 L4 M4 N4 O4 P4 Q4 R4 S4 T4 U4 V4 W4 X4 F5 G5 H5 I5 J5 K5 L5 M5 N5 O5 P5 Q5 R5 S5 T5 U5 V5 W5 X5 F6 G6 H6 I6 J6 K6 L6 M6 N6 O6 P6 Q6 R6 S6 T6 U6 V6 W6 X6 F7 G7 H7 I7 J7 K7 L7 M7 N7 O7 P7 Q7 R7 S7 T7 U7 V7 W7 X7 F8 G8 H8 I8 J8 K8 L8 M8 N8 O8 P8 Q8 R8 S8 T8 U8 V8 W8 X8 F9 G9 H9 I9 J9 K9 L9 M9 N9 O9 P9 Q9 R9 S9 T9 U9 V9 W9 X9 F10 G10 H10 I10 J10 K10 L10 M10 N10 O10 P10 Q10 R10 S10 T10 U10 V10 W10 X10 F11 G11 H11 I11 J11 K11 L11 M11 N11 O11 P11 Q11 R11 S11 T11 U11 V11 W11 X11">
    <cfRule type="containsText" dxfId="2" priority="1" stopIfTrue="1" operator="containsText" text="0">
      <formula>NOT(ISERROR(SEARCH("0", F2)))</formula>
    </cfRule>
    <cfRule type="containsText" dxfId="1" priority="2" stopIfTrue="1" operator="containsText" text="1">
      <formula>NOT(ISERROR(SEARCH("1", F2)))</formula>
    </cfRule>
    <cfRule type="containsText" dxfId="0" priority="3" stopIfTrue="1" operator="containsText" text="2">
      <formula>NOT(ISERROR(SEARCH("2", F2)))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703125" defaultRowHeight="12"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703125" defaultRowHeight="12"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ppoi</cp:lastModifiedBy>
  <dcterms:modified xsi:type="dcterms:W3CDTF">2013-01-15T04:17:12Z</dcterms:modified>
</cp:coreProperties>
</file>